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1087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<sst xmlns="http://schemas.openxmlformats.org/spreadsheetml/2006/main" count="205" uniqueCount="19">
  <si>
    <t>Laufzeit</t>
  </si>
  <si>
    <t>Laufzeit - Filmlänge</t>
  </si>
  <si>
    <t>m</t>
  </si>
  <si>
    <t>Filmlänge</t>
  </si>
  <si>
    <t>( in m )</t>
  </si>
  <si>
    <t>:</t>
  </si>
  <si>
    <t>min</t>
  </si>
  <si>
    <t>sec</t>
  </si>
  <si>
    <t>Film-</t>
  </si>
  <si>
    <t>länge</t>
  </si>
  <si>
    <t>d. Films</t>
  </si>
  <si>
    <t xml:space="preserve"> bei 16 mm</t>
  </si>
  <si>
    <t>bei 35 mm  ( 4-perf )</t>
  </si>
  <si>
    <t>bei 35 mm  ( 3-perf )</t>
  </si>
  <si>
    <t>B/Sek</t>
  </si>
  <si>
    <t>Diese Zellen sind für manuelle Eingaben gesperrt um die Formeln nicht zu überschreiben!</t>
  </si>
  <si>
    <t>Die Werte in den anderen Zellen werden berechnet, oder sind konstant.</t>
  </si>
  <si>
    <r>
      <t>Werte in den gelben Zellen</t>
    </r>
    <r>
      <rPr>
        <sz val="8"/>
        <rFont val="Arial"/>
        <family val="2"/>
      </rPr>
      <t xml:space="preserve"> (Bildfrequenz, Laufzeit und Filmlänge) </t>
    </r>
    <r>
      <rPr>
        <b/>
        <sz val="8"/>
        <rFont val="Arial"/>
        <family val="2"/>
      </rPr>
      <t>können verändert werden.</t>
    </r>
  </si>
  <si>
    <t>( Download unter:    www.frank-wehmeyer.de/frank/unterricht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</si>
</sst>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"/>
    <numFmt numFmtId="173" formatCode="0.0"/>
    <numFmt numFmtId="174" formatCode="00.0"/>
  </numFmts>
  <fonts count="6">
    <font>
      <sz val="10"/>
      <name val="Arial"/>
      <family val="0"/>
    </font>
    <font>
      <b/>
      <u val="single"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172" fontId="0" fillId="2" borderId="4" xfId="0" applyNumberFormat="1" applyFont="1" applyFill="1" applyBorder="1" applyAlignment="1" applyProtection="1">
      <alignment horizontal="left"/>
      <protection locked="0"/>
    </xf>
    <xf numFmtId="172" fontId="0" fillId="2" borderId="5" xfId="0" applyNumberFormat="1" applyFont="1" applyFill="1" applyBorder="1" applyAlignment="1" applyProtection="1">
      <alignment horizontal="left"/>
      <protection locked="0"/>
    </xf>
    <xf numFmtId="172" fontId="0" fillId="2" borderId="6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/>
      <protection locked="0"/>
    </xf>
    <xf numFmtId="0" fontId="0" fillId="3" borderId="9" xfId="0" applyFont="1" applyFill="1" applyBorder="1" applyAlignment="1" applyProtection="1">
      <alignment horizontal="center"/>
      <protection hidden="1"/>
    </xf>
    <xf numFmtId="0" fontId="0" fillId="3" borderId="7" xfId="0" applyFont="1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/>
      <protection hidden="1"/>
    </xf>
    <xf numFmtId="0" fontId="0" fillId="4" borderId="14" xfId="0" applyFont="1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/>
      <protection hidden="1"/>
    </xf>
    <xf numFmtId="173" fontId="0" fillId="5" borderId="16" xfId="0" applyNumberFormat="1" applyFill="1" applyBorder="1" applyAlignment="1" applyProtection="1">
      <alignment/>
      <protection hidden="1"/>
    </xf>
    <xf numFmtId="173" fontId="0" fillId="5" borderId="13" xfId="0" applyNumberFormat="1" applyFill="1" applyBorder="1" applyAlignment="1" applyProtection="1">
      <alignment/>
      <protection hidden="1"/>
    </xf>
    <xf numFmtId="173" fontId="0" fillId="5" borderId="4" xfId="0" applyNumberFormat="1" applyFont="1" applyFill="1" applyBorder="1" applyAlignment="1" applyProtection="1">
      <alignment/>
      <protection hidden="1"/>
    </xf>
    <xf numFmtId="173" fontId="0" fillId="5" borderId="17" xfId="0" applyNumberFormat="1" applyFill="1" applyBorder="1" applyAlignment="1" applyProtection="1">
      <alignment/>
      <protection hidden="1"/>
    </xf>
    <xf numFmtId="173" fontId="0" fillId="5" borderId="14" xfId="0" applyNumberFormat="1" applyFill="1" applyBorder="1" applyAlignment="1" applyProtection="1">
      <alignment/>
      <protection hidden="1"/>
    </xf>
    <xf numFmtId="173" fontId="0" fillId="5" borderId="5" xfId="0" applyNumberFormat="1" applyFont="1" applyFill="1" applyBorder="1" applyAlignment="1" applyProtection="1">
      <alignment/>
      <protection hidden="1"/>
    </xf>
    <xf numFmtId="173" fontId="0" fillId="5" borderId="18" xfId="0" applyNumberFormat="1" applyFill="1" applyBorder="1" applyAlignment="1" applyProtection="1">
      <alignment/>
      <protection hidden="1"/>
    </xf>
    <xf numFmtId="173" fontId="0" fillId="5" borderId="15" xfId="0" applyNumberFormat="1" applyFill="1" applyBorder="1" applyAlignment="1" applyProtection="1">
      <alignment/>
      <protection hidden="1"/>
    </xf>
    <xf numFmtId="173" fontId="0" fillId="5" borderId="6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4" borderId="4" xfId="0" applyFont="1" applyFill="1" applyBorder="1" applyAlignment="1" applyProtection="1">
      <alignment horizontal="left"/>
      <protection hidden="1"/>
    </xf>
    <xf numFmtId="0" fontId="0" fillId="4" borderId="5" xfId="0" applyFont="1" applyFill="1" applyBorder="1" applyAlignment="1" applyProtection="1">
      <alignment horizontal="left"/>
      <protection hidden="1"/>
    </xf>
    <xf numFmtId="0" fontId="0" fillId="4" borderId="6" xfId="0" applyFont="1" applyFill="1" applyBorder="1" applyAlignment="1" applyProtection="1">
      <alignment horizontal="left"/>
      <protection hidden="1"/>
    </xf>
    <xf numFmtId="1" fontId="0" fillId="5" borderId="1" xfId="0" applyNumberFormat="1" applyFont="1" applyFill="1" applyBorder="1" applyAlignment="1" applyProtection="1">
      <alignment horizontal="right"/>
      <protection hidden="1"/>
    </xf>
    <xf numFmtId="2" fontId="2" fillId="5" borderId="13" xfId="0" applyNumberFormat="1" applyFont="1" applyFill="1" applyBorder="1" applyAlignment="1" applyProtection="1">
      <alignment/>
      <protection hidden="1"/>
    </xf>
    <xf numFmtId="172" fontId="0" fillId="5" borderId="16" xfId="0" applyNumberFormat="1" applyFont="1" applyFill="1" applyBorder="1" applyAlignment="1" applyProtection="1">
      <alignment horizontal="left"/>
      <protection hidden="1"/>
    </xf>
    <xf numFmtId="1" fontId="0" fillId="5" borderId="19" xfId="0" applyNumberFormat="1" applyFont="1" applyFill="1" applyBorder="1" applyAlignment="1" applyProtection="1">
      <alignment/>
      <protection hidden="1"/>
    </xf>
    <xf numFmtId="172" fontId="0" fillId="5" borderId="4" xfId="0" applyNumberFormat="1" applyFont="1" applyFill="1" applyBorder="1" applyAlignment="1" applyProtection="1">
      <alignment horizontal="left"/>
      <protection hidden="1"/>
    </xf>
    <xf numFmtId="1" fontId="0" fillId="5" borderId="1" xfId="0" applyNumberFormat="1" applyFont="1" applyFill="1" applyBorder="1" applyAlignment="1" applyProtection="1">
      <alignment/>
      <protection hidden="1"/>
    </xf>
    <xf numFmtId="1" fontId="2" fillId="5" borderId="13" xfId="0" applyNumberFormat="1" applyFont="1" applyFill="1" applyBorder="1" applyAlignment="1" applyProtection="1">
      <alignment/>
      <protection hidden="1"/>
    </xf>
    <xf numFmtId="1" fontId="0" fillId="5" borderId="2" xfId="0" applyNumberFormat="1" applyFont="1" applyFill="1" applyBorder="1" applyAlignment="1" applyProtection="1">
      <alignment horizontal="right"/>
      <protection hidden="1"/>
    </xf>
    <xf numFmtId="2" fontId="2" fillId="5" borderId="14" xfId="0" applyNumberFormat="1" applyFont="1" applyFill="1" applyBorder="1" applyAlignment="1" applyProtection="1">
      <alignment/>
      <protection hidden="1"/>
    </xf>
    <xf numFmtId="172" fontId="0" fillId="5" borderId="17" xfId="0" applyNumberFormat="1" applyFont="1" applyFill="1" applyBorder="1" applyAlignment="1" applyProtection="1">
      <alignment horizontal="left"/>
      <protection hidden="1"/>
    </xf>
    <xf numFmtId="1" fontId="0" fillId="5" borderId="20" xfId="0" applyNumberFormat="1" applyFont="1" applyFill="1" applyBorder="1" applyAlignment="1" applyProtection="1">
      <alignment/>
      <protection hidden="1"/>
    </xf>
    <xf numFmtId="172" fontId="0" fillId="5" borderId="5" xfId="0" applyNumberFormat="1" applyFont="1" applyFill="1" applyBorder="1" applyAlignment="1" applyProtection="1">
      <alignment horizontal="left"/>
      <protection hidden="1"/>
    </xf>
    <xf numFmtId="1" fontId="0" fillId="5" borderId="2" xfId="0" applyNumberFormat="1" applyFont="1" applyFill="1" applyBorder="1" applyAlignment="1" applyProtection="1">
      <alignment/>
      <protection hidden="1"/>
    </xf>
    <xf numFmtId="1" fontId="2" fillId="5" borderId="14" xfId="0" applyNumberFormat="1" applyFont="1" applyFill="1" applyBorder="1" applyAlignment="1" applyProtection="1">
      <alignment/>
      <protection hidden="1"/>
    </xf>
    <xf numFmtId="1" fontId="0" fillId="5" borderId="3" xfId="0" applyNumberFormat="1" applyFont="1" applyFill="1" applyBorder="1" applyAlignment="1" applyProtection="1">
      <alignment horizontal="right"/>
      <protection hidden="1"/>
    </xf>
    <xf numFmtId="2" fontId="2" fillId="5" borderId="15" xfId="0" applyNumberFormat="1" applyFont="1" applyFill="1" applyBorder="1" applyAlignment="1" applyProtection="1">
      <alignment/>
      <protection hidden="1"/>
    </xf>
    <xf numFmtId="172" fontId="0" fillId="5" borderId="18" xfId="0" applyNumberFormat="1" applyFont="1" applyFill="1" applyBorder="1" applyAlignment="1" applyProtection="1">
      <alignment horizontal="left"/>
      <protection hidden="1"/>
    </xf>
    <xf numFmtId="1" fontId="0" fillId="5" borderId="21" xfId="0" applyNumberFormat="1" applyFont="1" applyFill="1" applyBorder="1" applyAlignment="1" applyProtection="1">
      <alignment/>
      <protection hidden="1"/>
    </xf>
    <xf numFmtId="172" fontId="0" fillId="5" borderId="6" xfId="0" applyNumberFormat="1" applyFont="1" applyFill="1" applyBorder="1" applyAlignment="1" applyProtection="1">
      <alignment horizontal="left"/>
      <protection hidden="1"/>
    </xf>
    <xf numFmtId="1" fontId="0" fillId="5" borderId="3" xfId="0" applyNumberFormat="1" applyFont="1" applyFill="1" applyBorder="1" applyAlignment="1" applyProtection="1">
      <alignment/>
      <protection hidden="1"/>
    </xf>
    <xf numFmtId="1" fontId="2" fillId="5" borderId="15" xfId="0" applyNumberFormat="1" applyFont="1" applyFill="1" applyBorder="1" applyAlignment="1" applyProtection="1">
      <alignment/>
      <protection hidden="1"/>
    </xf>
    <xf numFmtId="0" fontId="0" fillId="3" borderId="7" xfId="0" applyFont="1" applyFill="1" applyBorder="1" applyAlignment="1" applyProtection="1">
      <alignment horizontal="right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0" fillId="3" borderId="22" xfId="0" applyFill="1" applyBorder="1" applyAlignment="1" applyProtection="1">
      <alignment horizontal="center"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3" fontId="0" fillId="5" borderId="2" xfId="0" applyNumberFormat="1" applyFont="1" applyFill="1" applyBorder="1" applyAlignment="1" applyProtection="1">
      <alignment/>
      <protection hidden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2" fillId="3" borderId="0" xfId="0" applyFon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25" xfId="0" applyBorder="1" applyAlignment="1" applyProtection="1">
      <alignment horizontal="left"/>
      <protection hidden="1"/>
    </xf>
    <xf numFmtId="173" fontId="0" fillId="5" borderId="3" xfId="0" applyNumberFormat="1" applyFont="1" applyFill="1" applyBorder="1" applyAlignment="1" applyProtection="1">
      <alignment/>
      <protection hidden="1"/>
    </xf>
    <xf numFmtId="173" fontId="0" fillId="5" borderId="15" xfId="0" applyNumberFormat="1" applyFill="1" applyBorder="1" applyAlignment="1" applyProtection="1">
      <alignment/>
      <protection hidden="1"/>
    </xf>
    <xf numFmtId="173" fontId="0" fillId="5" borderId="21" xfId="0" applyNumberFormat="1" applyFont="1" applyFill="1" applyBorder="1" applyAlignment="1" applyProtection="1">
      <alignment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0" fillId="0" borderId="7" xfId="0" applyBorder="1" applyAlignment="1" applyProtection="1">
      <alignment/>
      <protection hidden="1"/>
    </xf>
    <xf numFmtId="173" fontId="0" fillId="5" borderId="14" xfId="0" applyNumberFormat="1" applyFill="1" applyBorder="1" applyAlignment="1" applyProtection="1">
      <alignment/>
      <protection hidden="1"/>
    </xf>
    <xf numFmtId="173" fontId="0" fillId="5" borderId="20" xfId="0" applyNumberFormat="1" applyFont="1" applyFill="1" applyBorder="1" applyAlignment="1" applyProtection="1">
      <alignment/>
      <protection hidden="1"/>
    </xf>
    <xf numFmtId="173" fontId="0" fillId="5" borderId="19" xfId="0" applyNumberFormat="1" applyFont="1" applyFill="1" applyBorder="1" applyAlignment="1" applyProtection="1">
      <alignment/>
      <protection hidden="1"/>
    </xf>
    <xf numFmtId="173" fontId="0" fillId="5" borderId="13" xfId="0" applyNumberFormat="1" applyFill="1" applyBorder="1" applyAlignment="1" applyProtection="1">
      <alignment/>
      <protection hidden="1"/>
    </xf>
    <xf numFmtId="173" fontId="0" fillId="5" borderId="14" xfId="0" applyNumberFormat="1" applyFont="1" applyFill="1" applyBorder="1" applyAlignment="1" applyProtection="1">
      <alignment/>
      <protection hidden="1"/>
    </xf>
    <xf numFmtId="173" fontId="0" fillId="5" borderId="1" xfId="0" applyNumberFormat="1" applyFont="1" applyFill="1" applyBorder="1" applyAlignment="1" applyProtection="1">
      <alignment/>
      <protection hidden="1"/>
    </xf>
    <xf numFmtId="173" fontId="0" fillId="0" borderId="14" xfId="0" applyNumberFormat="1" applyBorder="1" applyAlignment="1" applyProtection="1">
      <alignment/>
      <protection hidden="1"/>
    </xf>
    <xf numFmtId="0" fontId="0" fillId="2" borderId="3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3" borderId="7" xfId="0" applyFont="1" applyFill="1" applyBorder="1" applyAlignment="1" applyProtection="1">
      <alignment horizontal="left"/>
      <protection hidden="1"/>
    </xf>
    <xf numFmtId="0" fontId="0" fillId="0" borderId="12" xfId="0" applyBorder="1" applyAlignment="1" applyProtection="1">
      <alignment horizontal="left"/>
      <protection hidden="1"/>
    </xf>
    <xf numFmtId="173" fontId="0" fillId="5" borderId="15" xfId="0" applyNumberFormat="1" applyFont="1" applyFill="1" applyBorder="1" applyAlignment="1" applyProtection="1">
      <alignment/>
      <protection hidden="1"/>
    </xf>
    <xf numFmtId="173" fontId="0" fillId="0" borderId="13" xfId="0" applyNumberFormat="1" applyBorder="1" applyAlignment="1" applyProtection="1">
      <alignment/>
      <protection hidden="1"/>
    </xf>
    <xf numFmtId="0" fontId="2" fillId="3" borderId="22" xfId="0" applyFont="1" applyFill="1" applyBorder="1" applyAlignment="1" applyProtection="1">
      <alignment horizontal="left"/>
      <protection hidden="1"/>
    </xf>
    <xf numFmtId="0" fontId="2" fillId="3" borderId="7" xfId="0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0" fillId="3" borderId="9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73" fontId="0" fillId="0" borderId="15" xfId="0" applyNumberForma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3" borderId="24" xfId="0" applyFont="1" applyFill="1" applyBorder="1" applyAlignment="1" applyProtection="1">
      <alignment horizontal="left"/>
      <protection hidden="1"/>
    </xf>
    <xf numFmtId="0" fontId="2" fillId="3" borderId="0" xfId="0" applyFont="1" applyFill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2" xfId="0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3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selection activeCell="Y12" sqref="Y12"/>
    </sheetView>
  </sheetViews>
  <sheetFormatPr defaultColWidth="11.421875" defaultRowHeight="12.75"/>
  <cols>
    <col min="1" max="1" width="5.7109375" style="0" customWidth="1"/>
    <col min="2" max="2" width="1.1484375" style="0" customWidth="1"/>
    <col min="3" max="3" width="3.57421875" style="0" customWidth="1"/>
    <col min="4" max="4" width="5.8515625" style="0" customWidth="1"/>
    <col min="5" max="5" width="1.421875" style="0" customWidth="1"/>
    <col min="6" max="6" width="5.00390625" style="0" customWidth="1"/>
    <col min="7" max="7" width="5.8515625" style="0" customWidth="1"/>
    <col min="8" max="8" width="1.421875" style="0" customWidth="1"/>
    <col min="9" max="9" width="5.00390625" style="0" customWidth="1"/>
    <col min="10" max="10" width="5.8515625" style="0" customWidth="1"/>
    <col min="11" max="11" width="1.421875" style="0" customWidth="1"/>
    <col min="12" max="12" width="5.00390625" style="0" customWidth="1"/>
    <col min="13" max="13" width="5.8515625" style="0" customWidth="1"/>
    <col min="14" max="14" width="1.421875" style="0" customWidth="1"/>
    <col min="15" max="15" width="5.00390625" style="0" customWidth="1"/>
    <col min="16" max="16" width="5.8515625" style="0" customWidth="1"/>
    <col min="17" max="17" width="1.421875" style="0" customWidth="1"/>
    <col min="18" max="18" width="5.00390625" style="0" customWidth="1"/>
    <col min="19" max="19" width="5.8515625" style="0" customWidth="1"/>
    <col min="20" max="20" width="1.421875" style="0" customWidth="1"/>
    <col min="21" max="21" width="5.00390625" style="0" customWidth="1"/>
    <col min="22" max="22" width="5.8515625" style="0" customWidth="1"/>
  </cols>
  <sheetData>
    <row r="1" spans="1:21" ht="15" customHeight="1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19"/>
      <c r="O1" s="119"/>
      <c r="P1" s="120"/>
      <c r="Q1" s="120"/>
      <c r="R1" s="120"/>
      <c r="S1" s="120"/>
      <c r="T1" s="120"/>
      <c r="U1" s="120"/>
    </row>
    <row r="2" spans="1:21" ht="3.75" customHeight="1">
      <c r="A2" s="117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1.25" customHeight="1">
      <c r="A3" s="72" t="s">
        <v>18</v>
      </c>
      <c r="B3" s="72"/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7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ht="11.25" customHeight="1">
      <c r="A5" s="74" t="s">
        <v>17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</row>
    <row r="6" spans="1:21" ht="11.25" customHeigh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1.25" customHeight="1">
      <c r="A7" s="76" t="s">
        <v>15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22" ht="7.5" customHeight="1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28"/>
    </row>
    <row r="9" spans="1:22" ht="15" customHeight="1">
      <c r="A9" s="113" t="s">
        <v>0</v>
      </c>
      <c r="B9" s="114"/>
      <c r="C9" s="122"/>
      <c r="D9" s="113" t="s">
        <v>3</v>
      </c>
      <c r="E9" s="114"/>
      <c r="F9" s="114"/>
      <c r="G9" s="114"/>
      <c r="H9" s="114"/>
      <c r="I9" s="115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116"/>
      <c r="V9" s="28"/>
    </row>
    <row r="10" spans="1:22" ht="15" customHeight="1">
      <c r="A10" s="69" t="s">
        <v>10</v>
      </c>
      <c r="B10" s="70"/>
      <c r="C10" s="71"/>
      <c r="D10" s="123" t="s">
        <v>11</v>
      </c>
      <c r="E10" s="70"/>
      <c r="F10" s="70"/>
      <c r="G10" s="70"/>
      <c r="H10" s="70"/>
      <c r="I10" s="70"/>
      <c r="J10" s="69" t="s">
        <v>12</v>
      </c>
      <c r="K10" s="70"/>
      <c r="L10" s="70"/>
      <c r="M10" s="70"/>
      <c r="N10" s="70"/>
      <c r="O10" s="71"/>
      <c r="P10" s="69" t="s">
        <v>13</v>
      </c>
      <c r="Q10" s="70"/>
      <c r="R10" s="70"/>
      <c r="S10" s="70"/>
      <c r="T10" s="70"/>
      <c r="U10" s="71"/>
      <c r="V10" s="28"/>
    </row>
    <row r="11" spans="1:22" ht="15" customHeight="1" thickBot="1">
      <c r="A11" s="13" t="s">
        <v>6</v>
      </c>
      <c r="B11" s="14" t="s">
        <v>5</v>
      </c>
      <c r="C11" s="15" t="s">
        <v>7</v>
      </c>
      <c r="D11" s="8">
        <v>24</v>
      </c>
      <c r="E11" s="89" t="s">
        <v>14</v>
      </c>
      <c r="F11" s="93"/>
      <c r="G11" s="9">
        <v>25</v>
      </c>
      <c r="H11" s="94" t="s">
        <v>14</v>
      </c>
      <c r="I11" s="95"/>
      <c r="J11" s="10">
        <v>24</v>
      </c>
      <c r="K11" s="89" t="s">
        <v>14</v>
      </c>
      <c r="L11" s="121"/>
      <c r="M11" s="9">
        <v>25</v>
      </c>
      <c r="N11" s="89" t="s">
        <v>14</v>
      </c>
      <c r="O11" s="90"/>
      <c r="P11" s="10">
        <v>24</v>
      </c>
      <c r="Q11" s="89" t="s">
        <v>14</v>
      </c>
      <c r="R11" s="121"/>
      <c r="S11" s="9">
        <v>25</v>
      </c>
      <c r="T11" s="89" t="s">
        <v>14</v>
      </c>
      <c r="U11" s="90"/>
      <c r="V11" s="28"/>
    </row>
    <row r="12" spans="1:22" ht="15" customHeight="1">
      <c r="A12" s="2">
        <v>0</v>
      </c>
      <c r="B12" s="16" t="s">
        <v>5</v>
      </c>
      <c r="C12" s="5">
        <v>15</v>
      </c>
      <c r="D12" s="83">
        <f>(A12+C12/60)*0.457*D11</f>
        <v>2.742</v>
      </c>
      <c r="E12" s="92"/>
      <c r="F12" s="19" t="s">
        <v>2</v>
      </c>
      <c r="G12" s="80">
        <f>(A12+C12/60)*0.457*G11</f>
        <v>2.85625</v>
      </c>
      <c r="H12" s="92"/>
      <c r="I12" s="20" t="s">
        <v>2</v>
      </c>
      <c r="J12" s="83">
        <f>(A12+C12/60)*1.14*J11</f>
        <v>6.84</v>
      </c>
      <c r="K12" s="81"/>
      <c r="L12" s="19" t="s">
        <v>2</v>
      </c>
      <c r="M12" s="80">
        <f>(A12+C12/60)*1.14*M11</f>
        <v>7.124999999999999</v>
      </c>
      <c r="N12" s="81"/>
      <c r="O12" s="21" t="s">
        <v>2</v>
      </c>
      <c r="P12" s="83">
        <f>(A12+C12/60)*0.855*P11</f>
        <v>5.13</v>
      </c>
      <c r="Q12" s="81"/>
      <c r="R12" s="19" t="s">
        <v>2</v>
      </c>
      <c r="S12" s="80">
        <f>(A12+C12/60)*0.855*S11</f>
        <v>5.34375</v>
      </c>
      <c r="T12" s="81"/>
      <c r="U12" s="21" t="s">
        <v>2</v>
      </c>
      <c r="V12" s="28"/>
    </row>
    <row r="13" spans="1:22" ht="15" customHeight="1">
      <c r="A13" s="3">
        <v>0</v>
      </c>
      <c r="B13" s="17" t="s">
        <v>5</v>
      </c>
      <c r="C13" s="6">
        <v>45</v>
      </c>
      <c r="D13" s="60">
        <f>(A13+C13/60)*0.457*D11</f>
        <v>8.225999999999999</v>
      </c>
      <c r="E13" s="84"/>
      <c r="F13" s="22" t="s">
        <v>2</v>
      </c>
      <c r="G13" s="79">
        <f>(A13+C13/60)*0.457*G11</f>
        <v>8.56875</v>
      </c>
      <c r="H13" s="84"/>
      <c r="I13" s="23" t="s">
        <v>2</v>
      </c>
      <c r="J13" s="60">
        <f>(A13+C13/60)*1.14*J11</f>
        <v>20.52</v>
      </c>
      <c r="K13" s="78"/>
      <c r="L13" s="22" t="s">
        <v>2</v>
      </c>
      <c r="M13" s="79">
        <f>(A13+C13/60)*1.14*M11</f>
        <v>21.375</v>
      </c>
      <c r="N13" s="82"/>
      <c r="O13" s="24" t="s">
        <v>2</v>
      </c>
      <c r="P13" s="60">
        <f>(A13+C13/60)*0.855*P11</f>
        <v>15.39</v>
      </c>
      <c r="Q13" s="78"/>
      <c r="R13" s="22" t="s">
        <v>2</v>
      </c>
      <c r="S13" s="79">
        <f>(A13+C13/60)*0.855*S11</f>
        <v>16.03125</v>
      </c>
      <c r="T13" s="78"/>
      <c r="U13" s="24" t="s">
        <v>2</v>
      </c>
      <c r="V13" s="28"/>
    </row>
    <row r="14" spans="1:22" ht="15" customHeight="1">
      <c r="A14" s="3">
        <v>1</v>
      </c>
      <c r="B14" s="17" t="s">
        <v>5</v>
      </c>
      <c r="C14" s="6">
        <v>0</v>
      </c>
      <c r="D14" s="60">
        <f>(A14+C14/60)*0.457*D11</f>
        <v>10.968</v>
      </c>
      <c r="E14" s="84"/>
      <c r="F14" s="22" t="s">
        <v>2</v>
      </c>
      <c r="G14" s="79">
        <f>(A14+C14/60)*0.457*G11</f>
        <v>11.425</v>
      </c>
      <c r="H14" s="84"/>
      <c r="I14" s="23" t="s">
        <v>2</v>
      </c>
      <c r="J14" s="60">
        <f>(A14+C14/60)*1.14*J11</f>
        <v>27.36</v>
      </c>
      <c r="K14" s="78"/>
      <c r="L14" s="22" t="s">
        <v>2</v>
      </c>
      <c r="M14" s="79">
        <f>(A14+C14/60)*1.14*M11</f>
        <v>28.499999999999996</v>
      </c>
      <c r="N14" s="82"/>
      <c r="O14" s="24" t="s">
        <v>2</v>
      </c>
      <c r="P14" s="60">
        <f>(A14+C14/60)*0.855*P11</f>
        <v>20.52</v>
      </c>
      <c r="Q14" s="78"/>
      <c r="R14" s="22" t="s">
        <v>2</v>
      </c>
      <c r="S14" s="79">
        <f>(A14+C14/60)*0.855*S11</f>
        <v>21.375</v>
      </c>
      <c r="T14" s="78"/>
      <c r="U14" s="24" t="s">
        <v>2</v>
      </c>
      <c r="V14" s="28"/>
    </row>
    <row r="15" spans="1:22" ht="15" customHeight="1">
      <c r="A15" s="3">
        <v>1</v>
      </c>
      <c r="B15" s="17" t="s">
        <v>5</v>
      </c>
      <c r="C15" s="6">
        <v>30</v>
      </c>
      <c r="D15" s="60">
        <f>(A15+C15/60)*0.457*D11</f>
        <v>16.451999999999998</v>
      </c>
      <c r="E15" s="84"/>
      <c r="F15" s="22" t="s">
        <v>2</v>
      </c>
      <c r="G15" s="79">
        <f>(A15+C15/60)*0.457*G11</f>
        <v>17.1375</v>
      </c>
      <c r="H15" s="84"/>
      <c r="I15" s="23" t="s">
        <v>2</v>
      </c>
      <c r="J15" s="60">
        <f>(A15+C15/60)*1.14*J11</f>
        <v>41.04</v>
      </c>
      <c r="K15" s="78"/>
      <c r="L15" s="22" t="s">
        <v>2</v>
      </c>
      <c r="M15" s="79">
        <f>(A15+C15/60)*1.14*M11</f>
        <v>42.75</v>
      </c>
      <c r="N15" s="82"/>
      <c r="O15" s="24" t="s">
        <v>2</v>
      </c>
      <c r="P15" s="60">
        <f>(A15+C15/60)*0.855*P11</f>
        <v>30.78</v>
      </c>
      <c r="Q15" s="78"/>
      <c r="R15" s="22" t="s">
        <v>2</v>
      </c>
      <c r="S15" s="79">
        <f>(A15+C15/60)*0.855*S11</f>
        <v>32.0625</v>
      </c>
      <c r="T15" s="78"/>
      <c r="U15" s="24" t="s">
        <v>2</v>
      </c>
      <c r="V15" s="28"/>
    </row>
    <row r="16" spans="1:22" ht="15" customHeight="1">
      <c r="A16" s="3">
        <v>3</v>
      </c>
      <c r="B16" s="17" t="s">
        <v>5</v>
      </c>
      <c r="C16" s="6">
        <v>0</v>
      </c>
      <c r="D16" s="60">
        <f>(A16+C16/60)*0.457*D11</f>
        <v>32.903999999999996</v>
      </c>
      <c r="E16" s="84"/>
      <c r="F16" s="22" t="s">
        <v>2</v>
      </c>
      <c r="G16" s="79">
        <f>(A16+C16/60)*0.457*G11</f>
        <v>34.275</v>
      </c>
      <c r="H16" s="84"/>
      <c r="I16" s="23" t="s">
        <v>2</v>
      </c>
      <c r="J16" s="60">
        <f>(A16+C16/60)*1.14*J11</f>
        <v>82.08</v>
      </c>
      <c r="K16" s="78"/>
      <c r="L16" s="22" t="s">
        <v>2</v>
      </c>
      <c r="M16" s="79">
        <f>(A16+C16/60)*1.14*M11</f>
        <v>85.5</v>
      </c>
      <c r="N16" s="82"/>
      <c r="O16" s="24" t="s">
        <v>2</v>
      </c>
      <c r="P16" s="60">
        <f>(A16+C16/60)*0.855*P11</f>
        <v>61.56</v>
      </c>
      <c r="Q16" s="78"/>
      <c r="R16" s="22" t="s">
        <v>2</v>
      </c>
      <c r="S16" s="79">
        <f>(A16+C16/60)*0.855*S11</f>
        <v>64.125</v>
      </c>
      <c r="T16" s="78"/>
      <c r="U16" s="24" t="s">
        <v>2</v>
      </c>
      <c r="V16" s="28"/>
    </row>
    <row r="17" spans="1:22" ht="15" customHeight="1">
      <c r="A17" s="3">
        <v>5</v>
      </c>
      <c r="B17" s="17" t="s">
        <v>5</v>
      </c>
      <c r="C17" s="6">
        <v>0</v>
      </c>
      <c r="D17" s="60">
        <f>(A17+C17/60)*0.457*D11</f>
        <v>54.84</v>
      </c>
      <c r="E17" s="84"/>
      <c r="F17" s="22" t="s">
        <v>2</v>
      </c>
      <c r="G17" s="79">
        <f>(A17+C17/60)*0.457*G11</f>
        <v>57.125</v>
      </c>
      <c r="H17" s="84"/>
      <c r="I17" s="23" t="s">
        <v>2</v>
      </c>
      <c r="J17" s="60">
        <f>(A17+C17/60)*1.14*J11</f>
        <v>136.79999999999998</v>
      </c>
      <c r="K17" s="78"/>
      <c r="L17" s="22" t="s">
        <v>2</v>
      </c>
      <c r="M17" s="79">
        <f>(A17+C17/60)*1.14*M11</f>
        <v>142.49999999999997</v>
      </c>
      <c r="N17" s="82"/>
      <c r="O17" s="24" t="s">
        <v>2</v>
      </c>
      <c r="P17" s="60">
        <f>(A17+C17/60)*0.855*P11</f>
        <v>102.60000000000001</v>
      </c>
      <c r="Q17" s="78"/>
      <c r="R17" s="22" t="s">
        <v>2</v>
      </c>
      <c r="S17" s="79">
        <f>(A17+C17/60)*0.855*S11</f>
        <v>106.87500000000001</v>
      </c>
      <c r="T17" s="78"/>
      <c r="U17" s="24" t="s">
        <v>2</v>
      </c>
      <c r="V17" s="28"/>
    </row>
    <row r="18" spans="1:22" ht="15" customHeight="1">
      <c r="A18" s="3">
        <v>7</v>
      </c>
      <c r="B18" s="17" t="s">
        <v>5</v>
      </c>
      <c r="C18" s="6">
        <v>0</v>
      </c>
      <c r="D18" s="60">
        <f>(A18+C18/60)*0.457*D11</f>
        <v>76.77600000000001</v>
      </c>
      <c r="E18" s="84"/>
      <c r="F18" s="22" t="s">
        <v>2</v>
      </c>
      <c r="G18" s="79">
        <f>(A18+C18/60)*0.457*G11</f>
        <v>79.97500000000001</v>
      </c>
      <c r="H18" s="84"/>
      <c r="I18" s="23" t="s">
        <v>2</v>
      </c>
      <c r="J18" s="60">
        <f>(A18+C18/60)*1.14*J11</f>
        <v>191.51999999999998</v>
      </c>
      <c r="K18" s="78"/>
      <c r="L18" s="22" t="s">
        <v>2</v>
      </c>
      <c r="M18" s="79">
        <f>(A18+C18/60)*1.14*M11</f>
        <v>199.5</v>
      </c>
      <c r="N18" s="82"/>
      <c r="O18" s="24" t="s">
        <v>2</v>
      </c>
      <c r="P18" s="60">
        <f>(A18+C18/60)*0.855*P11</f>
        <v>143.64</v>
      </c>
      <c r="Q18" s="78"/>
      <c r="R18" s="22" t="s">
        <v>2</v>
      </c>
      <c r="S18" s="79">
        <f>(A18+C18/60)*0.855*S11</f>
        <v>149.625</v>
      </c>
      <c r="T18" s="78"/>
      <c r="U18" s="24" t="s">
        <v>2</v>
      </c>
      <c r="V18" s="28"/>
    </row>
    <row r="19" spans="1:22" ht="15" customHeight="1">
      <c r="A19" s="3">
        <v>9</v>
      </c>
      <c r="B19" s="17" t="s">
        <v>5</v>
      </c>
      <c r="C19" s="6">
        <v>0</v>
      </c>
      <c r="D19" s="60">
        <f>(A19+C19/60)*0.457*D11</f>
        <v>98.71200000000002</v>
      </c>
      <c r="E19" s="84"/>
      <c r="F19" s="22" t="s">
        <v>2</v>
      </c>
      <c r="G19" s="79">
        <f>(A19+C19/60)*0.457*G11</f>
        <v>102.82500000000002</v>
      </c>
      <c r="H19" s="84"/>
      <c r="I19" s="23" t="s">
        <v>2</v>
      </c>
      <c r="J19" s="60">
        <f>(A19+C19/60)*1.14*J11</f>
        <v>246.24</v>
      </c>
      <c r="K19" s="78"/>
      <c r="L19" s="22" t="s">
        <v>2</v>
      </c>
      <c r="M19" s="79">
        <f>(A19+C19/60)*1.14*M11</f>
        <v>256.5</v>
      </c>
      <c r="N19" s="82"/>
      <c r="O19" s="24" t="s">
        <v>2</v>
      </c>
      <c r="P19" s="60">
        <f>(A19+C19/60)*0.855*P11</f>
        <v>184.68</v>
      </c>
      <c r="Q19" s="78"/>
      <c r="R19" s="22" t="s">
        <v>2</v>
      </c>
      <c r="S19" s="79">
        <f>(A19+C19/60)*0.855*S11</f>
        <v>192.375</v>
      </c>
      <c r="T19" s="78"/>
      <c r="U19" s="24" t="s">
        <v>2</v>
      </c>
      <c r="V19" s="28"/>
    </row>
    <row r="20" spans="1:22" ht="15" customHeight="1">
      <c r="A20" s="3">
        <v>10</v>
      </c>
      <c r="B20" s="17" t="s">
        <v>5</v>
      </c>
      <c r="C20" s="6">
        <v>0</v>
      </c>
      <c r="D20" s="60">
        <f>(A20+C20/60)*0.457*D11</f>
        <v>109.68</v>
      </c>
      <c r="E20" s="84"/>
      <c r="F20" s="22" t="s">
        <v>2</v>
      </c>
      <c r="G20" s="79">
        <f>(A20+C20/60)*0.457*G11</f>
        <v>114.25</v>
      </c>
      <c r="H20" s="84"/>
      <c r="I20" s="23" t="s">
        <v>2</v>
      </c>
      <c r="J20" s="60">
        <f>(A20+C20/60)*1.14*J11</f>
        <v>273.59999999999997</v>
      </c>
      <c r="K20" s="78"/>
      <c r="L20" s="22" t="s">
        <v>2</v>
      </c>
      <c r="M20" s="79">
        <f>(A20+C20/60)*1.14*M11</f>
        <v>284.99999999999994</v>
      </c>
      <c r="N20" s="82"/>
      <c r="O20" s="24" t="s">
        <v>2</v>
      </c>
      <c r="P20" s="60">
        <f>(A20+C20/60)*0.855*P11</f>
        <v>205.20000000000002</v>
      </c>
      <c r="Q20" s="78"/>
      <c r="R20" s="22" t="s">
        <v>2</v>
      </c>
      <c r="S20" s="79">
        <f>(A20+C20/60)*0.855*S11</f>
        <v>213.75000000000003</v>
      </c>
      <c r="T20" s="78"/>
      <c r="U20" s="24" t="s">
        <v>2</v>
      </c>
      <c r="V20" s="28"/>
    </row>
    <row r="21" spans="1:22" ht="15" customHeight="1">
      <c r="A21" s="3">
        <v>12</v>
      </c>
      <c r="B21" s="17" t="s">
        <v>5</v>
      </c>
      <c r="C21" s="6">
        <v>0</v>
      </c>
      <c r="D21" s="60">
        <f>(A21+C21/60)*0.457*D11</f>
        <v>131.61599999999999</v>
      </c>
      <c r="E21" s="84"/>
      <c r="F21" s="22" t="s">
        <v>2</v>
      </c>
      <c r="G21" s="79">
        <f>(A21+C21/60)*0.457*G11</f>
        <v>137.1</v>
      </c>
      <c r="H21" s="84"/>
      <c r="I21" s="23" t="s">
        <v>2</v>
      </c>
      <c r="J21" s="60">
        <f>(A21+C21/60)*1.14*J11</f>
        <v>328.32</v>
      </c>
      <c r="K21" s="78"/>
      <c r="L21" s="22" t="s">
        <v>2</v>
      </c>
      <c r="M21" s="79">
        <f>(A21+C21/60)*1.14*M11</f>
        <v>342</v>
      </c>
      <c r="N21" s="82"/>
      <c r="O21" s="24" t="s">
        <v>2</v>
      </c>
      <c r="P21" s="60">
        <f>(A21+C21/60)*0.855*P11</f>
        <v>246.24</v>
      </c>
      <c r="Q21" s="78"/>
      <c r="R21" s="22" t="s">
        <v>2</v>
      </c>
      <c r="S21" s="79">
        <f>(A21+C21/60)*0.855*S11</f>
        <v>256.5</v>
      </c>
      <c r="T21" s="78"/>
      <c r="U21" s="24" t="s">
        <v>2</v>
      </c>
      <c r="V21" s="28"/>
    </row>
    <row r="22" spans="1:22" ht="15" customHeight="1" thickBot="1">
      <c r="A22" s="4">
        <v>14</v>
      </c>
      <c r="B22" s="18" t="s">
        <v>5</v>
      </c>
      <c r="C22" s="7">
        <v>0</v>
      </c>
      <c r="D22" s="66">
        <f>(A22+C22/60)*0.457*D11</f>
        <v>153.55200000000002</v>
      </c>
      <c r="E22" s="107"/>
      <c r="F22" s="25" t="s">
        <v>2</v>
      </c>
      <c r="G22" s="68">
        <f>(A22+C22/60)*0.457*G11</f>
        <v>159.95000000000002</v>
      </c>
      <c r="H22" s="107"/>
      <c r="I22" s="26" t="s">
        <v>2</v>
      </c>
      <c r="J22" s="66">
        <f>(A22+C22/60)*1.14*J11</f>
        <v>383.03999999999996</v>
      </c>
      <c r="K22" s="67"/>
      <c r="L22" s="25" t="s">
        <v>2</v>
      </c>
      <c r="M22" s="68">
        <f>(A22+C22/60)*1.14*M11</f>
        <v>399</v>
      </c>
      <c r="N22" s="91"/>
      <c r="O22" s="27" t="s">
        <v>2</v>
      </c>
      <c r="P22" s="66">
        <f>(A22+C22/60)*0.855*P11</f>
        <v>287.28</v>
      </c>
      <c r="Q22" s="67"/>
      <c r="R22" s="25" t="s">
        <v>2</v>
      </c>
      <c r="S22" s="68">
        <f>(A22+C22/60)*0.855*S11</f>
        <v>299.25</v>
      </c>
      <c r="T22" s="67"/>
      <c r="U22" s="27" t="s">
        <v>2</v>
      </c>
      <c r="V22" s="28"/>
    </row>
    <row r="23" spans="1:22" ht="7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28"/>
    </row>
    <row r="24" spans="1:22" ht="7.5" customHeight="1" thickBo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28"/>
    </row>
    <row r="25" spans="1:22" ht="15" customHeight="1">
      <c r="A25" s="104"/>
      <c r="B25" s="105"/>
      <c r="C25" s="106"/>
      <c r="D25" s="113" t="s">
        <v>0</v>
      </c>
      <c r="E25" s="114"/>
      <c r="F25" s="114"/>
      <c r="G25" s="114"/>
      <c r="H25" s="114"/>
      <c r="I25" s="115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116"/>
      <c r="V25" s="28"/>
    </row>
    <row r="26" spans="1:22" ht="15" customHeight="1">
      <c r="A26" s="98" t="s">
        <v>8</v>
      </c>
      <c r="B26" s="99"/>
      <c r="C26" s="100"/>
      <c r="D26" s="69" t="s">
        <v>11</v>
      </c>
      <c r="E26" s="108"/>
      <c r="F26" s="108"/>
      <c r="G26" s="108"/>
      <c r="H26" s="108"/>
      <c r="I26" s="109"/>
      <c r="J26" s="69" t="s">
        <v>12</v>
      </c>
      <c r="K26" s="70"/>
      <c r="L26" s="70"/>
      <c r="M26" s="70"/>
      <c r="N26" s="70"/>
      <c r="O26" s="71"/>
      <c r="P26" s="69" t="s">
        <v>13</v>
      </c>
      <c r="Q26" s="70"/>
      <c r="R26" s="70"/>
      <c r="S26" s="70"/>
      <c r="T26" s="70"/>
      <c r="U26" s="71"/>
      <c r="V26" s="28"/>
    </row>
    <row r="27" spans="1:22" ht="15" customHeight="1">
      <c r="A27" s="98" t="s">
        <v>9</v>
      </c>
      <c r="B27" s="99"/>
      <c r="C27" s="100"/>
      <c r="D27" s="12">
        <v>24</v>
      </c>
      <c r="E27" s="63" t="s">
        <v>14</v>
      </c>
      <c r="F27" s="110"/>
      <c r="G27" s="11">
        <v>25</v>
      </c>
      <c r="H27" s="111" t="s">
        <v>14</v>
      </c>
      <c r="I27" s="112"/>
      <c r="J27" s="12">
        <v>24</v>
      </c>
      <c r="K27" s="63" t="s">
        <v>14</v>
      </c>
      <c r="L27" s="64"/>
      <c r="M27" s="11">
        <v>25</v>
      </c>
      <c r="N27" s="63" t="s">
        <v>14</v>
      </c>
      <c r="O27" s="65"/>
      <c r="P27" s="12">
        <v>24</v>
      </c>
      <c r="Q27" s="63" t="s">
        <v>14</v>
      </c>
      <c r="R27" s="64"/>
      <c r="S27" s="11">
        <v>25</v>
      </c>
      <c r="T27" s="63" t="s">
        <v>14</v>
      </c>
      <c r="U27" s="65"/>
      <c r="V27" s="28"/>
    </row>
    <row r="28" spans="1:22" ht="15" customHeight="1" thickBot="1">
      <c r="A28" s="101" t="s">
        <v>4</v>
      </c>
      <c r="B28" s="102"/>
      <c r="C28" s="103"/>
      <c r="D28" s="53" t="s">
        <v>6</v>
      </c>
      <c r="E28" s="54" t="s">
        <v>5</v>
      </c>
      <c r="F28" s="55" t="s">
        <v>7</v>
      </c>
      <c r="G28" s="56" t="s">
        <v>6</v>
      </c>
      <c r="H28" s="54" t="s">
        <v>5</v>
      </c>
      <c r="I28" s="57" t="s">
        <v>7</v>
      </c>
      <c r="J28" s="13" t="s">
        <v>6</v>
      </c>
      <c r="K28" s="54" t="s">
        <v>5</v>
      </c>
      <c r="L28" s="58" t="s">
        <v>7</v>
      </c>
      <c r="M28" s="56" t="s">
        <v>6</v>
      </c>
      <c r="N28" s="54" t="s">
        <v>5</v>
      </c>
      <c r="O28" s="57" t="s">
        <v>7</v>
      </c>
      <c r="P28" s="13" t="s">
        <v>6</v>
      </c>
      <c r="Q28" s="54" t="s">
        <v>5</v>
      </c>
      <c r="R28" s="58" t="s">
        <v>7</v>
      </c>
      <c r="S28" s="56" t="s">
        <v>6</v>
      </c>
      <c r="T28" s="54" t="s">
        <v>5</v>
      </c>
      <c r="U28" s="57" t="s">
        <v>7</v>
      </c>
      <c r="V28" s="28"/>
    </row>
    <row r="29" spans="1:22" ht="15" customHeight="1">
      <c r="A29" s="96">
        <v>10</v>
      </c>
      <c r="B29" s="97"/>
      <c r="C29" s="29" t="s">
        <v>2</v>
      </c>
      <c r="D29" s="32">
        <f>INT(A29/(0.457*D27))</f>
        <v>0</v>
      </c>
      <c r="E29" s="33" t="s">
        <v>5</v>
      </c>
      <c r="F29" s="34">
        <f>((A29/(0.457*D27))-D29)*60-0.49999</f>
        <v>54.20460518599563</v>
      </c>
      <c r="G29" s="35">
        <f>INT(A29/(0.457*G27))</f>
        <v>0</v>
      </c>
      <c r="H29" s="33" t="s">
        <v>5</v>
      </c>
      <c r="I29" s="36">
        <f>((A29/(0.457*G27))-G29)*60-0.49999</f>
        <v>52.016421378555805</v>
      </c>
      <c r="J29" s="37">
        <f>INT(A29/(1.14*J27))</f>
        <v>0</v>
      </c>
      <c r="K29" s="38" t="s">
        <v>5</v>
      </c>
      <c r="L29" s="34">
        <f>((A29/(1.14*J27))-J29)*60-0.49999</f>
        <v>21.42983456140351</v>
      </c>
      <c r="M29" s="35">
        <f>INT(A29/(1.14*M27))</f>
        <v>0</v>
      </c>
      <c r="N29" s="38" t="s">
        <v>5</v>
      </c>
      <c r="O29" s="36">
        <f>((A29/(1.14*M27))-M29)*60-0.49999</f>
        <v>20.55264157894737</v>
      </c>
      <c r="P29" s="37">
        <f>INT(A29/(0.855*P27))</f>
        <v>0</v>
      </c>
      <c r="Q29" s="38" t="s">
        <v>5</v>
      </c>
      <c r="R29" s="34">
        <f>((A29/(0.855*P27))-P29)*60-0.49999</f>
        <v>28.739776081871348</v>
      </c>
      <c r="S29" s="35">
        <f>INT(A29/(0.855*S27))</f>
        <v>0</v>
      </c>
      <c r="T29" s="38" t="s">
        <v>5</v>
      </c>
      <c r="U29" s="36">
        <f>((A29/(0.855*S27))-S29)*60-0.49999</f>
        <v>27.57018543859649</v>
      </c>
      <c r="V29" s="28"/>
    </row>
    <row r="30" spans="1:22" ht="15" customHeight="1">
      <c r="A30" s="87">
        <v>15</v>
      </c>
      <c r="B30" s="88"/>
      <c r="C30" s="30" t="s">
        <v>2</v>
      </c>
      <c r="D30" s="39">
        <f>INT(A30/(0.457*D27))</f>
        <v>1</v>
      </c>
      <c r="E30" s="40" t="s">
        <v>5</v>
      </c>
      <c r="F30" s="41">
        <f>((A30/(0.457*D27))-D30)*60-0.49999</f>
        <v>21.556902778993436</v>
      </c>
      <c r="G30" s="42">
        <f>INT(A30/(0.457*G27))</f>
        <v>1</v>
      </c>
      <c r="H30" s="40" t="s">
        <v>5</v>
      </c>
      <c r="I30" s="43">
        <f>((A30/(0.457*G27))-G30)*60-0.49999</f>
        <v>18.274627067833695</v>
      </c>
      <c r="J30" s="44">
        <f>INT(A30/(1.14*J27))</f>
        <v>0</v>
      </c>
      <c r="K30" s="45" t="s">
        <v>5</v>
      </c>
      <c r="L30" s="41">
        <f>((A30/(1.14*J27))-J30)*60-0.49999</f>
        <v>32.39474684210527</v>
      </c>
      <c r="M30" s="42">
        <f>INT(A30/(1.14*M27))</f>
        <v>0</v>
      </c>
      <c r="N30" s="45" t="s">
        <v>5</v>
      </c>
      <c r="O30" s="43">
        <f>((A30/(1.14*M27))-M30)*60-0.49999</f>
        <v>31.078957368421058</v>
      </c>
      <c r="P30" s="44">
        <f>INT(A30/(0.855*P27))</f>
        <v>0</v>
      </c>
      <c r="Q30" s="45" t="s">
        <v>5</v>
      </c>
      <c r="R30" s="41">
        <f>((A30/(0.855*P27))-P30)*60-0.49999</f>
        <v>43.359659122807024</v>
      </c>
      <c r="S30" s="42">
        <f>INT(A30/(0.855*S27))</f>
        <v>0</v>
      </c>
      <c r="T30" s="45" t="s">
        <v>5</v>
      </c>
      <c r="U30" s="43">
        <f>((A30/(0.855*S27))-S30)*60-0.49999</f>
        <v>41.605273157894736</v>
      </c>
      <c r="V30" s="28"/>
    </row>
    <row r="31" spans="1:22" ht="15" customHeight="1">
      <c r="A31" s="87">
        <v>20</v>
      </c>
      <c r="B31" s="88"/>
      <c r="C31" s="30" t="s">
        <v>2</v>
      </c>
      <c r="D31" s="39">
        <f>INT(A31/(0.457*D27))</f>
        <v>1</v>
      </c>
      <c r="E31" s="40" t="s">
        <v>5</v>
      </c>
      <c r="F31" s="41">
        <f>((A31/(0.457*D27))-D31)*60-0.49999</f>
        <v>48.909200371991254</v>
      </c>
      <c r="G31" s="42">
        <f>INT(A31/(0.457*G27))</f>
        <v>1</v>
      </c>
      <c r="H31" s="40" t="s">
        <v>5</v>
      </c>
      <c r="I31" s="43">
        <f>((A31/(0.457*G27))-G31)*60-0.49999</f>
        <v>44.5328327571116</v>
      </c>
      <c r="J31" s="44">
        <f>INT(A31/(1.14*J27))</f>
        <v>0</v>
      </c>
      <c r="K31" s="45" t="s">
        <v>5</v>
      </c>
      <c r="L31" s="41">
        <f>((A31/(1.14*J27))-J31)*60-0.49999</f>
        <v>43.359659122807024</v>
      </c>
      <c r="M31" s="42">
        <f>INT(A31/(1.14*M27))</f>
        <v>0</v>
      </c>
      <c r="N31" s="45" t="s">
        <v>5</v>
      </c>
      <c r="O31" s="43">
        <f>((A31/(1.14*M27))-M31)*60-0.49999</f>
        <v>41.60527315789474</v>
      </c>
      <c r="P31" s="44">
        <f>INT(A31/(0.855*P27))</f>
        <v>0</v>
      </c>
      <c r="Q31" s="45" t="s">
        <v>5</v>
      </c>
      <c r="R31" s="41">
        <f>((A31/(0.855*P27))-P31)*60-0.49999</f>
        <v>57.9795421637427</v>
      </c>
      <c r="S31" s="42">
        <f>INT(A31/(0.855*S27))</f>
        <v>0</v>
      </c>
      <c r="T31" s="45" t="s">
        <v>5</v>
      </c>
      <c r="U31" s="43">
        <f>((A31/(0.855*S27))-S31)*60-0.49999</f>
        <v>55.64036087719298</v>
      </c>
      <c r="V31" s="28"/>
    </row>
    <row r="32" spans="1:22" ht="15" customHeight="1">
      <c r="A32" s="87">
        <v>30</v>
      </c>
      <c r="B32" s="88"/>
      <c r="C32" s="30" t="s">
        <v>2</v>
      </c>
      <c r="D32" s="39">
        <f>INT(A32/(0.457*D27))</f>
        <v>2</v>
      </c>
      <c r="E32" s="40" t="s">
        <v>5</v>
      </c>
      <c r="F32" s="41">
        <f>((A32/(0.457*D27))-D32)*60-0.49999</f>
        <v>43.613795557986876</v>
      </c>
      <c r="G32" s="42">
        <f>INT(A32/(0.457*G27))</f>
        <v>2</v>
      </c>
      <c r="H32" s="40" t="s">
        <v>5</v>
      </c>
      <c r="I32" s="43">
        <f>((A32/(0.457*G27))-G32)*60-0.49999</f>
        <v>37.049244135667394</v>
      </c>
      <c r="J32" s="44">
        <f>INT(A32/(1.14*J27))</f>
        <v>1</v>
      </c>
      <c r="K32" s="45" t="s">
        <v>5</v>
      </c>
      <c r="L32" s="41">
        <f>((A32/(1.14*J27))-J32)*60-0.49999</f>
        <v>5.289483684210531</v>
      </c>
      <c r="M32" s="42">
        <f>INT(A32/(1.14*M27))</f>
        <v>1</v>
      </c>
      <c r="N32" s="45" t="s">
        <v>5</v>
      </c>
      <c r="O32" s="43">
        <f>((A32/(1.14*M27))-M32)*60-0.49999</f>
        <v>2.657904736842115</v>
      </c>
      <c r="P32" s="44">
        <f>INT(A32/(0.855*P27))</f>
        <v>1</v>
      </c>
      <c r="Q32" s="45" t="s">
        <v>5</v>
      </c>
      <c r="R32" s="41">
        <f>((A32/(0.855*P27))-P32)*60-0.49999</f>
        <v>27.219308245614037</v>
      </c>
      <c r="S32" s="42">
        <f>INT(A32/(0.855*S27))</f>
        <v>1</v>
      </c>
      <c r="T32" s="45" t="s">
        <v>5</v>
      </c>
      <c r="U32" s="43">
        <f>((A32/(0.855*S27))-S32)*60-0.49999</f>
        <v>23.71053631578947</v>
      </c>
      <c r="V32" s="28"/>
    </row>
    <row r="33" spans="1:22" ht="15" customHeight="1">
      <c r="A33" s="87">
        <v>50</v>
      </c>
      <c r="B33" s="88"/>
      <c r="C33" s="30" t="s">
        <v>2</v>
      </c>
      <c r="D33" s="39">
        <f>INT(A33/(0.457*D27))</f>
        <v>4</v>
      </c>
      <c r="E33" s="40" t="s">
        <v>5</v>
      </c>
      <c r="F33" s="41">
        <f>((A33/(0.457*D27))-D33)*60-0.49999</f>
        <v>33.02298592997811</v>
      </c>
      <c r="G33" s="42">
        <f>INT(A33/(0.457*G27))</f>
        <v>4</v>
      </c>
      <c r="H33" s="40" t="s">
        <v>5</v>
      </c>
      <c r="I33" s="43">
        <f>((A33/(0.457*G27))-G33)*60-0.49999</f>
        <v>22.082066892778972</v>
      </c>
      <c r="J33" s="44">
        <f>INT(A33/(1.14*J27))</f>
        <v>1</v>
      </c>
      <c r="K33" s="45" t="s">
        <v>5</v>
      </c>
      <c r="L33" s="41">
        <f>((A33/(1.14*J27))-J33)*60-0.49999</f>
        <v>49.149132807017544</v>
      </c>
      <c r="M33" s="42">
        <f>INT(A33/(1.14*M27))</f>
        <v>1</v>
      </c>
      <c r="N33" s="45" t="s">
        <v>5</v>
      </c>
      <c r="O33" s="43">
        <f>((A33/(1.14*M27))-M33)*60-0.49999</f>
        <v>44.76316789473685</v>
      </c>
      <c r="P33" s="44">
        <f>INT(A33/(0.855*P27))</f>
        <v>2</v>
      </c>
      <c r="Q33" s="45" t="s">
        <v>5</v>
      </c>
      <c r="R33" s="41">
        <f>((A33/(0.855*P27))-P33)*60-0.49999</f>
        <v>25.698840409356723</v>
      </c>
      <c r="S33" s="42">
        <f>INT(A33/(0.855*S27))</f>
        <v>2</v>
      </c>
      <c r="T33" s="45" t="s">
        <v>5</v>
      </c>
      <c r="U33" s="43">
        <f>((A33/(0.855*S27))-S33)*60-0.49999</f>
        <v>19.850887192982448</v>
      </c>
      <c r="V33" s="28"/>
    </row>
    <row r="34" spans="1:22" ht="15" customHeight="1">
      <c r="A34" s="87">
        <v>70</v>
      </c>
      <c r="B34" s="88"/>
      <c r="C34" s="30" t="s">
        <v>2</v>
      </c>
      <c r="D34" s="39">
        <f>INT(A34/(0.457*D27))</f>
        <v>6</v>
      </c>
      <c r="E34" s="40" t="s">
        <v>5</v>
      </c>
      <c r="F34" s="41">
        <f>((A34/(0.457*D27))-D34)*60-0.49999</f>
        <v>22.432176301969374</v>
      </c>
      <c r="G34" s="42">
        <f>INT(A34/(0.457*G27))</f>
        <v>6</v>
      </c>
      <c r="H34" s="40" t="s">
        <v>5</v>
      </c>
      <c r="I34" s="43">
        <f>((A34/(0.457*G27))-G34)*60-0.49999</f>
        <v>7.114889649890582</v>
      </c>
      <c r="J34" s="44">
        <f>INT(A34/(1.14*J27))</f>
        <v>2</v>
      </c>
      <c r="K34" s="45" t="s">
        <v>5</v>
      </c>
      <c r="L34" s="41">
        <f>((A34/(1.14*J27))-J34)*60-0.49999</f>
        <v>33.00878192982456</v>
      </c>
      <c r="M34" s="42">
        <f>INT(A34/(1.14*M27))</f>
        <v>2</v>
      </c>
      <c r="N34" s="45" t="s">
        <v>5</v>
      </c>
      <c r="O34" s="43">
        <f>((A34/(1.14*M27))-M34)*60-0.49999</f>
        <v>26.868431052631582</v>
      </c>
      <c r="P34" s="44">
        <f>INT(A34/(0.855*P27))</f>
        <v>3</v>
      </c>
      <c r="Q34" s="45" t="s">
        <v>5</v>
      </c>
      <c r="R34" s="41">
        <f>((A34/(0.855*P27))-P34)*60-0.49999</f>
        <v>24.178372573099423</v>
      </c>
      <c r="S34" s="42">
        <f>INT(A34/(0.855*S27))</f>
        <v>3</v>
      </c>
      <c r="T34" s="45" t="s">
        <v>5</v>
      </c>
      <c r="U34" s="43">
        <f>((A34/(0.855*S27))-S34)*60-0.49999</f>
        <v>15.991238070175427</v>
      </c>
      <c r="V34" s="28"/>
    </row>
    <row r="35" spans="1:22" ht="15" customHeight="1">
      <c r="A35" s="87">
        <v>90</v>
      </c>
      <c r="B35" s="88"/>
      <c r="C35" s="30" t="s">
        <v>2</v>
      </c>
      <c r="D35" s="39">
        <f>INT(A35/(0.457*D27))</f>
        <v>8</v>
      </c>
      <c r="E35" s="40" t="s">
        <v>5</v>
      </c>
      <c r="F35" s="41">
        <f>((A35/(0.457*D27))-D35)*60-0.49999</f>
        <v>11.84136667396064</v>
      </c>
      <c r="G35" s="42">
        <f>INT(A35/(0.457*G27))</f>
        <v>7</v>
      </c>
      <c r="H35" s="40" t="s">
        <v>5</v>
      </c>
      <c r="I35" s="43">
        <f>((A35/(0.457*G27))-G35)*60-0.49999</f>
        <v>52.147712407002146</v>
      </c>
      <c r="J35" s="44">
        <f>INT(A35/(1.14*J27))</f>
        <v>3</v>
      </c>
      <c r="K35" s="45" t="s">
        <v>5</v>
      </c>
      <c r="L35" s="41">
        <f>((A35/(1.14*J27))-J35)*60-0.49999</f>
        <v>16.868431052631593</v>
      </c>
      <c r="M35" s="42">
        <f>INT(A35/(1.14*M27))</f>
        <v>3</v>
      </c>
      <c r="N35" s="45" t="s">
        <v>5</v>
      </c>
      <c r="O35" s="43">
        <f>((A35/(1.14*M27))-M35)*60-0.49999</f>
        <v>8.973694210526345</v>
      </c>
      <c r="P35" s="44">
        <f>INT(A35/(0.855*P27))</f>
        <v>4</v>
      </c>
      <c r="Q35" s="45" t="s">
        <v>5</v>
      </c>
      <c r="R35" s="41">
        <f>((A35/(0.855*P27))-P35)*60-0.49999</f>
        <v>22.657904736842124</v>
      </c>
      <c r="S35" s="42">
        <f>INT(A35/(0.855*S27))</f>
        <v>4</v>
      </c>
      <c r="T35" s="45" t="s">
        <v>5</v>
      </c>
      <c r="U35" s="43">
        <f>((A35/(0.855*S27))-S35)*60-0.49999</f>
        <v>12.131588947368407</v>
      </c>
      <c r="V35" s="28"/>
    </row>
    <row r="36" spans="1:22" ht="15" customHeight="1">
      <c r="A36" s="87">
        <v>100</v>
      </c>
      <c r="B36" s="88"/>
      <c r="C36" s="30" t="s">
        <v>2</v>
      </c>
      <c r="D36" s="39">
        <f>INT(A36/(0.457*D27))</f>
        <v>9</v>
      </c>
      <c r="E36" s="40" t="s">
        <v>5</v>
      </c>
      <c r="F36" s="41">
        <f>((A36/(0.457*D27))-D36)*60-0.49999</f>
        <v>6.545961859956218</v>
      </c>
      <c r="G36" s="42">
        <f>INT(A36/(0.457*G27))</f>
        <v>8</v>
      </c>
      <c r="H36" s="40" t="s">
        <v>5</v>
      </c>
      <c r="I36" s="43">
        <f>((A36/(0.457*G27))-G36)*60-0.49999</f>
        <v>44.66412378555795</v>
      </c>
      <c r="J36" s="44">
        <f>INT(A36/(1.14*J27))</f>
        <v>3</v>
      </c>
      <c r="K36" s="45" t="s">
        <v>5</v>
      </c>
      <c r="L36" s="41">
        <f>((A36/(1.14*J27))-J36)*60-0.49999</f>
        <v>38.798255614035085</v>
      </c>
      <c r="M36" s="42">
        <f>INT(A36/(1.14*M27))</f>
        <v>3</v>
      </c>
      <c r="N36" s="45" t="s">
        <v>5</v>
      </c>
      <c r="O36" s="43">
        <f>((A36/(1.14*M27))-M36)*60-0.49999</f>
        <v>30.0263257894737</v>
      </c>
      <c r="P36" s="44">
        <f>INT(A36/(0.855*P27))</f>
        <v>4</v>
      </c>
      <c r="Q36" s="45" t="s">
        <v>5</v>
      </c>
      <c r="R36" s="41">
        <f>((A36/(0.855*P27))-P36)*60-0.49999</f>
        <v>51.89767081871345</v>
      </c>
      <c r="S36" s="42">
        <f>INT(A36/(0.855*S27))</f>
        <v>4</v>
      </c>
      <c r="T36" s="45" t="s">
        <v>5</v>
      </c>
      <c r="U36" s="43">
        <f>((A36/(0.855*S27))-S36)*60-0.49999</f>
        <v>40.2017643859649</v>
      </c>
      <c r="V36" s="28"/>
    </row>
    <row r="37" spans="1:22" ht="15" customHeight="1">
      <c r="A37" s="87">
        <v>122</v>
      </c>
      <c r="B37" s="88"/>
      <c r="C37" s="30" t="s">
        <v>2</v>
      </c>
      <c r="D37" s="39">
        <f>INT(A37/(0.457*D27))</f>
        <v>11</v>
      </c>
      <c r="E37" s="40" t="s">
        <v>5</v>
      </c>
      <c r="F37" s="41">
        <f>((A37/(0.457*D27))-D37)*60-0.49999</f>
        <v>6.896071269146621</v>
      </c>
      <c r="G37" s="42">
        <f>INT(A37/(0.457*G27))</f>
        <v>10</v>
      </c>
      <c r="H37" s="40" t="s">
        <v>5</v>
      </c>
      <c r="I37" s="43">
        <f>((A37/(0.457*G27))-G37)*60-0.49999</f>
        <v>40.200228818380666</v>
      </c>
      <c r="J37" s="44">
        <f>INT(A37/(1.14*J27))</f>
        <v>4</v>
      </c>
      <c r="K37" s="45" t="s">
        <v>5</v>
      </c>
      <c r="L37" s="41">
        <f>((A37/(1.14*J27))-J37)*60-0.49999</f>
        <v>27.04386964912279</v>
      </c>
      <c r="M37" s="42">
        <f>INT(A37/(1.14*M27))</f>
        <v>4</v>
      </c>
      <c r="N37" s="45" t="s">
        <v>5</v>
      </c>
      <c r="O37" s="43">
        <f>((A37/(1.14*M27))-M37)*60-0.49999</f>
        <v>16.342115263157947</v>
      </c>
      <c r="P37" s="44">
        <f>INT(A37/(0.855*P27))</f>
        <v>5</v>
      </c>
      <c r="Q37" s="45" t="s">
        <v>5</v>
      </c>
      <c r="R37" s="41">
        <f>((A37/(0.855*P27))-P37)*60-0.49999</f>
        <v>56.225156198830426</v>
      </c>
      <c r="S37" s="42">
        <f>INT(A37/(0.855*S27))</f>
        <v>5</v>
      </c>
      <c r="T37" s="45" t="s">
        <v>5</v>
      </c>
      <c r="U37" s="43">
        <f>((A37/(0.855*S27))-S37)*60-0.49999</f>
        <v>41.95615035087718</v>
      </c>
      <c r="V37" s="28"/>
    </row>
    <row r="38" spans="1:22" ht="15" customHeight="1">
      <c r="A38" s="87">
        <v>150</v>
      </c>
      <c r="B38" s="88"/>
      <c r="C38" s="30" t="s">
        <v>2</v>
      </c>
      <c r="D38" s="39">
        <f>INT(A38/(0.457*D27))</f>
        <v>13</v>
      </c>
      <c r="E38" s="40" t="s">
        <v>5</v>
      </c>
      <c r="F38" s="41">
        <f>((A38/(0.457*D27))-D38)*60-0.49999</f>
        <v>40.06893778993433</v>
      </c>
      <c r="G38" s="42">
        <f>INT(A38/(0.457*G27))</f>
        <v>13</v>
      </c>
      <c r="H38" s="40" t="s">
        <v>5</v>
      </c>
      <c r="I38" s="43">
        <f>((A38/(0.457*G27))-G38)*60-0.49999</f>
        <v>7.246180678336916</v>
      </c>
      <c r="J38" s="44">
        <f>INT(A38/(1.14*J27))</f>
        <v>5</v>
      </c>
      <c r="K38" s="45" t="s">
        <v>5</v>
      </c>
      <c r="L38" s="41">
        <f>((A38/(1.14*J27))-J38)*60-0.49999</f>
        <v>28.447378421052655</v>
      </c>
      <c r="M38" s="42">
        <f>INT(A38/(1.14*M27))</f>
        <v>5</v>
      </c>
      <c r="N38" s="45" t="s">
        <v>5</v>
      </c>
      <c r="O38" s="43">
        <f>((A38/(1.14*M27))-M38)*60-0.49999</f>
        <v>15.289483684210548</v>
      </c>
      <c r="P38" s="44">
        <f>INT(A38/(0.855*P27))</f>
        <v>7</v>
      </c>
      <c r="Q38" s="45" t="s">
        <v>5</v>
      </c>
      <c r="R38" s="41">
        <f>((A38/(0.855*P27))-P38)*60-0.49999</f>
        <v>18.09650122807017</v>
      </c>
      <c r="S38" s="42">
        <f>INT(A38/(0.855*S27))</f>
        <v>7</v>
      </c>
      <c r="T38" s="45" t="s">
        <v>5</v>
      </c>
      <c r="U38" s="43">
        <f>((A38/(0.855*S27))-S38)*60-0.49999</f>
        <v>0.5526415789473451</v>
      </c>
      <c r="V38" s="28"/>
    </row>
    <row r="39" spans="1:22" ht="15" customHeight="1" thickBot="1">
      <c r="A39" s="85">
        <v>300</v>
      </c>
      <c r="B39" s="86"/>
      <c r="C39" s="31" t="s">
        <v>2</v>
      </c>
      <c r="D39" s="46">
        <f>INT(A39/(0.457*D27))</f>
        <v>27</v>
      </c>
      <c r="E39" s="47" t="s">
        <v>5</v>
      </c>
      <c r="F39" s="48">
        <f>((A39/(0.457*D27))-D39)*60-0.49999</f>
        <v>20.637865579868656</v>
      </c>
      <c r="G39" s="49">
        <f>INT(A39/(0.457*G27))</f>
        <v>26</v>
      </c>
      <c r="H39" s="47" t="s">
        <v>5</v>
      </c>
      <c r="I39" s="50">
        <f>((A39/(0.457*G27))-G39)*60-0.49999</f>
        <v>14.992351356673833</v>
      </c>
      <c r="J39" s="51">
        <f>INT(A39/(1.14*J27))</f>
        <v>10</v>
      </c>
      <c r="K39" s="52" t="s">
        <v>5</v>
      </c>
      <c r="L39" s="48">
        <f>((A39/(1.14*J27))-J39)*60-0.49999</f>
        <v>57.39474684210531</v>
      </c>
      <c r="M39" s="49">
        <f>INT(A39/(1.14*M27))</f>
        <v>10</v>
      </c>
      <c r="N39" s="52" t="s">
        <v>5</v>
      </c>
      <c r="O39" s="50">
        <f>((A39/(1.14*M27))-M39)*60-0.49999</f>
        <v>31.078957368421097</v>
      </c>
      <c r="P39" s="51">
        <f>INT(A39/(0.855*P27))</f>
        <v>14</v>
      </c>
      <c r="Q39" s="52" t="s">
        <v>5</v>
      </c>
      <c r="R39" s="48">
        <f>((A39/(0.855*P27))-P39)*60-0.49999</f>
        <v>36.692992456140345</v>
      </c>
      <c r="S39" s="49">
        <f>INT(A39/(0.855*S27))</f>
        <v>14</v>
      </c>
      <c r="T39" s="52" t="s">
        <v>5</v>
      </c>
      <c r="U39" s="50">
        <f>((A39/(0.855*S27))-S39)*60-0.49999</f>
        <v>1.6052731578946902</v>
      </c>
      <c r="V39" s="28"/>
    </row>
    <row r="40" spans="1:22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5" spans="4:14" ht="12.7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4:14" ht="12.7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4:14" ht="12.7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sheetProtection password="98C9" sheet="1" objects="1" scenarios="1"/>
  <mergeCells count="113">
    <mergeCell ref="D9:U9"/>
    <mergeCell ref="A2:U2"/>
    <mergeCell ref="A1:U1"/>
    <mergeCell ref="Q11:R11"/>
    <mergeCell ref="T11:U11"/>
    <mergeCell ref="A9:C9"/>
    <mergeCell ref="P10:U10"/>
    <mergeCell ref="D10:I10"/>
    <mergeCell ref="J10:O10"/>
    <mergeCell ref="K11:L11"/>
    <mergeCell ref="P16:Q16"/>
    <mergeCell ref="S16:T16"/>
    <mergeCell ref="P17:Q17"/>
    <mergeCell ref="S17:T17"/>
    <mergeCell ref="P14:Q14"/>
    <mergeCell ref="S14:T14"/>
    <mergeCell ref="P15:Q15"/>
    <mergeCell ref="S15:T15"/>
    <mergeCell ref="P12:Q12"/>
    <mergeCell ref="S12:T12"/>
    <mergeCell ref="P13:Q13"/>
    <mergeCell ref="S13:T13"/>
    <mergeCell ref="D26:I26"/>
    <mergeCell ref="A33:B33"/>
    <mergeCell ref="G21:H21"/>
    <mergeCell ref="G22:H22"/>
    <mergeCell ref="E27:F27"/>
    <mergeCell ref="H27:I27"/>
    <mergeCell ref="D25:U25"/>
    <mergeCell ref="J26:O26"/>
    <mergeCell ref="A30:B30"/>
    <mergeCell ref="A34:B34"/>
    <mergeCell ref="A10:C10"/>
    <mergeCell ref="A29:B29"/>
    <mergeCell ref="A27:C27"/>
    <mergeCell ref="A28:C28"/>
    <mergeCell ref="A31:B31"/>
    <mergeCell ref="A32:B32"/>
    <mergeCell ref="A25:C25"/>
    <mergeCell ref="A26:C26"/>
    <mergeCell ref="G12:H12"/>
    <mergeCell ref="G13:H13"/>
    <mergeCell ref="E11:F11"/>
    <mergeCell ref="H11:I11"/>
    <mergeCell ref="D12:E12"/>
    <mergeCell ref="D13:E13"/>
    <mergeCell ref="N11:O11"/>
    <mergeCell ref="M20:N20"/>
    <mergeCell ref="M21:N21"/>
    <mergeCell ref="M22:N22"/>
    <mergeCell ref="A39:B39"/>
    <mergeCell ref="A35:B35"/>
    <mergeCell ref="A36:B36"/>
    <mergeCell ref="A37:B37"/>
    <mergeCell ref="A38:B38"/>
    <mergeCell ref="M19:N19"/>
    <mergeCell ref="G18:H18"/>
    <mergeCell ref="D19:E19"/>
    <mergeCell ref="J16:K16"/>
    <mergeCell ref="J17:K17"/>
    <mergeCell ref="J18:K18"/>
    <mergeCell ref="J19:K19"/>
    <mergeCell ref="G16:H16"/>
    <mergeCell ref="G17:H17"/>
    <mergeCell ref="D14:E14"/>
    <mergeCell ref="D15:E15"/>
    <mergeCell ref="G19:H19"/>
    <mergeCell ref="G20:H20"/>
    <mergeCell ref="D16:E16"/>
    <mergeCell ref="D17:E17"/>
    <mergeCell ref="D18:E18"/>
    <mergeCell ref="G14:H14"/>
    <mergeCell ref="G15:H15"/>
    <mergeCell ref="D20:E20"/>
    <mergeCell ref="M16:N16"/>
    <mergeCell ref="M17:N17"/>
    <mergeCell ref="M18:N18"/>
    <mergeCell ref="J12:K12"/>
    <mergeCell ref="J13:K13"/>
    <mergeCell ref="J14:K14"/>
    <mergeCell ref="J15:K15"/>
    <mergeCell ref="M12:N12"/>
    <mergeCell ref="M13:N13"/>
    <mergeCell ref="M14:N14"/>
    <mergeCell ref="M15:N15"/>
    <mergeCell ref="P18:Q18"/>
    <mergeCell ref="S18:T18"/>
    <mergeCell ref="P19:Q19"/>
    <mergeCell ref="S19:T19"/>
    <mergeCell ref="A24:U24"/>
    <mergeCell ref="P20:Q20"/>
    <mergeCell ref="S20:T20"/>
    <mergeCell ref="P21:Q21"/>
    <mergeCell ref="S21:T21"/>
    <mergeCell ref="J20:K20"/>
    <mergeCell ref="J21:K21"/>
    <mergeCell ref="J22:K22"/>
    <mergeCell ref="D21:E21"/>
    <mergeCell ref="D22:E22"/>
    <mergeCell ref="A3:U3"/>
    <mergeCell ref="A5:U5"/>
    <mergeCell ref="A7:U7"/>
    <mergeCell ref="A4:U4"/>
    <mergeCell ref="A6:U6"/>
    <mergeCell ref="K27:L27"/>
    <mergeCell ref="N27:O27"/>
    <mergeCell ref="Q27:R27"/>
    <mergeCell ref="T27:U27"/>
    <mergeCell ref="P22:Q22"/>
    <mergeCell ref="S22:T22"/>
    <mergeCell ref="P26:U26"/>
    <mergeCell ref="A8:U8"/>
    <mergeCell ref="A23:U23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Wehmeyer</dc:creator>
  <cp:keywords/>
  <dc:description/>
  <cp:lastModifiedBy>Frank Wehmeyer</cp:lastModifiedBy>
  <cp:lastPrinted>2007-01-18T14:01:18Z</cp:lastPrinted>
  <dcterms:created xsi:type="dcterms:W3CDTF">2000-06-22T15:11:35Z</dcterms:created>
  <dcterms:modified xsi:type="dcterms:W3CDTF">2007-01-18T14:01:48Z</dcterms:modified>
  <cp:category/>
  <cp:version/>
  <cp:contentType/>
  <cp:contentStatus/>
</cp:coreProperties>
</file>